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wardingber/Dropbox/"/>
    </mc:Choice>
  </mc:AlternateContent>
  <xr:revisionPtr revIDLastSave="0" documentId="13_ncr:1_{0FA02A41-4426-7745-A959-8A868785ED7D}" xr6:coauthVersionLast="47" xr6:coauthVersionMax="47" xr10:uidLastSave="{00000000-0000-0000-0000-000000000000}"/>
  <bookViews>
    <workbookView xWindow="9880" yWindow="2520" windowWidth="29380" windowHeight="32760" xr2:uid="{7C84055C-A78F-724F-8084-D313B8DDDF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G60" i="1"/>
  <c r="G59" i="1"/>
  <c r="G57" i="1"/>
  <c r="G56" i="1"/>
  <c r="G39" i="1"/>
  <c r="G38" i="1"/>
  <c r="G36" i="1"/>
  <c r="G35" i="1"/>
  <c r="C35" i="1" s="1"/>
  <c r="G33" i="1"/>
  <c r="G32" i="1"/>
  <c r="C32" i="1" s="1"/>
  <c r="G30" i="1"/>
  <c r="G29" i="1"/>
  <c r="C29" i="1" s="1"/>
  <c r="G26" i="1"/>
  <c r="C26" i="1" s="1"/>
  <c r="G27" i="1"/>
  <c r="L23" i="1"/>
  <c r="L24" i="1" s="1"/>
  <c r="C23" i="1"/>
  <c r="G53" i="1"/>
  <c r="C53" i="1" s="1"/>
  <c r="G50" i="1"/>
  <c r="C50" i="1" s="1"/>
  <c r="G46" i="1"/>
  <c r="C46" i="1" s="1"/>
  <c r="G43" i="1"/>
  <c r="C43" i="1" s="1"/>
  <c r="G20" i="1"/>
  <c r="C20" i="1" s="1"/>
  <c r="G17" i="1"/>
  <c r="C17" i="1" s="1"/>
  <c r="G14" i="1"/>
  <c r="C14" i="1" s="1"/>
  <c r="G11" i="1"/>
  <c r="C11" i="1" s="1"/>
</calcChain>
</file>

<file path=xl/sharedStrings.xml><?xml version="1.0" encoding="utf-8"?>
<sst xmlns="http://schemas.openxmlformats.org/spreadsheetml/2006/main" count="208" uniqueCount="122">
  <si>
    <t>Advanced Computer Controls</t>
  </si>
  <si>
    <t>FC-900 Band &amp; Offset</t>
  </si>
  <si>
    <t>Firmware Addresses</t>
  </si>
  <si>
    <t>Band &amp;</t>
  </si>
  <si>
    <t>Offset</t>
  </si>
  <si>
    <t>Data</t>
  </si>
  <si>
    <t>Bytes</t>
  </si>
  <si>
    <t>RC-85</t>
  </si>
  <si>
    <t>Address</t>
  </si>
  <si>
    <t>RC-96</t>
  </si>
  <si>
    <t>RC-850</t>
  </si>
  <si>
    <t>50MHz </t>
  </si>
  <si>
    <t>+500kHz</t>
  </si>
  <si>
    <t>64h</t>
  </si>
  <si>
    <t>2DF7h</t>
  </si>
  <si>
    <t>348Eh</t>
  </si>
  <si>
    <t>0C4Bh</t>
  </si>
  <si>
    <t>00h</t>
  </si>
  <si>
    <t>2DF8h</t>
  </si>
  <si>
    <t>348Fh</t>
  </si>
  <si>
    <t>0C4Ch</t>
  </si>
  <si>
    <t>+600kHz</t>
  </si>
  <si>
    <t>78h</t>
  </si>
  <si>
    <t>+800kHz</t>
  </si>
  <si>
    <t>A0h</t>
  </si>
  <si>
    <t>+1.0MHz</t>
  </si>
  <si>
    <t>C8h</t>
  </si>
  <si>
    <t>-500kHz</t>
  </si>
  <si>
    <t>9Ch</t>
  </si>
  <si>
    <t>2E17h</t>
  </si>
  <si>
    <t>34AEh</t>
  </si>
  <si>
    <t>0C6Bh</t>
  </si>
  <si>
    <t>FFh</t>
  </si>
  <si>
    <t>2E18h</t>
  </si>
  <si>
    <t>34AFh</t>
  </si>
  <si>
    <t>0C6Ch</t>
  </si>
  <si>
    <t>-600kHz</t>
  </si>
  <si>
    <t>88h</t>
  </si>
  <si>
    <t>-800kHz</t>
  </si>
  <si>
    <t>60h</t>
  </si>
  <si>
    <t>-1.0MHz</t>
  </si>
  <si>
    <t>38h</t>
  </si>
  <si>
    <t>220MHz </t>
  </si>
  <si>
    <t>+1.6MHz</t>
  </si>
  <si>
    <t>40h</t>
  </si>
  <si>
    <t>2DF1h</t>
  </si>
  <si>
    <t>3488h</t>
  </si>
  <si>
    <t>0C45h</t>
  </si>
  <si>
    <t>01h</t>
  </si>
  <si>
    <t>2DF2h</t>
  </si>
  <si>
    <t>3489h</t>
  </si>
  <si>
    <t>0C46h</t>
  </si>
  <si>
    <t>+1.2MHz</t>
  </si>
  <si>
    <t>F0h</t>
  </si>
  <si>
    <t>420MHz </t>
  </si>
  <si>
    <t>+5.0MHz</t>
  </si>
  <si>
    <t>E8h</t>
  </si>
  <si>
    <t>2DF9h</t>
  </si>
  <si>
    <t>3490h</t>
  </si>
  <si>
    <t>0C4Dh</t>
  </si>
  <si>
    <t>03h</t>
  </si>
  <si>
    <t>2DFAh</t>
  </si>
  <si>
    <t>3491h</t>
  </si>
  <si>
    <t>0C4Eh</t>
  </si>
  <si>
    <t>+3.0MHz</t>
  </si>
  <si>
    <t>58h</t>
  </si>
  <si>
    <t>02h</t>
  </si>
  <si>
    <t>-5.0MHz</t>
  </si>
  <si>
    <t>18h</t>
  </si>
  <si>
    <t>2E19h</t>
  </si>
  <si>
    <t>34B0h</t>
  </si>
  <si>
    <t>0C6Dh</t>
  </si>
  <si>
    <t>FCh</t>
  </si>
  <si>
    <t>2E1Ah</t>
  </si>
  <si>
    <t>34B1h</t>
  </si>
  <si>
    <t>0C6Eh</t>
  </si>
  <si>
    <t>-3.0MHz</t>
  </si>
  <si>
    <t>A8h</t>
  </si>
  <si>
    <t>FDh</t>
  </si>
  <si>
    <t>(Hex)</t>
  </si>
  <si>
    <t>(Decimal)</t>
  </si>
  <si>
    <t>a0</t>
  </si>
  <si>
    <t>c8</t>
  </si>
  <si>
    <t>9c</t>
  </si>
  <si>
    <t>ff</t>
  </si>
  <si>
    <t>f0</t>
  </si>
  <si>
    <t>e8</t>
  </si>
  <si>
    <t>fc</t>
  </si>
  <si>
    <t>a8</t>
  </si>
  <si>
    <t>fd</t>
  </si>
  <si>
    <t>00</t>
  </si>
  <si>
    <t>01</t>
  </si>
  <si>
    <t>03</t>
  </si>
  <si>
    <t>02</t>
  </si>
  <si>
    <t>Multiplier</t>
  </si>
  <si>
    <t>KiloHertz</t>
  </si>
  <si>
    <t>+1.7MHz</t>
  </si>
  <si>
    <t>-1.7MHz</t>
  </si>
  <si>
    <t>Decimal = 1700 * .2 =</t>
  </si>
  <si>
    <t xml:space="preserve">Dec2Hex(340) = </t>
  </si>
  <si>
    <t>54</t>
  </si>
  <si>
    <t>54h</t>
  </si>
  <si>
    <t>=0154h</t>
  </si>
  <si>
    <t>0064</t>
  </si>
  <si>
    <t>0078</t>
  </si>
  <si>
    <t>00a0</t>
  </si>
  <si>
    <t>00c8</t>
  </si>
  <si>
    <t>ff9c</t>
  </si>
  <si>
    <t>ff88</t>
  </si>
  <si>
    <t>ff60</t>
  </si>
  <si>
    <t>ff38</t>
  </si>
  <si>
    <t>0140</t>
  </si>
  <si>
    <t>00f0</t>
  </si>
  <si>
    <t>03e8</t>
  </si>
  <si>
    <t>0258</t>
  </si>
  <si>
    <t>fc18</t>
  </si>
  <si>
    <t>fda8</t>
  </si>
  <si>
    <t>16-Bit</t>
  </si>
  <si>
    <t xml:space="preserve">Decimal = -1700 * .2 = </t>
  </si>
  <si>
    <t>(.2 factor derived from other examples)</t>
  </si>
  <si>
    <t xml:space="preserve">Based on repeater-builder.com and extended to 1.7 MHz split on 50 MHz </t>
  </si>
  <si>
    <t>Left as an exercise for the reader,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</si>
</sst>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49" fontId="5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2" xfId="0" applyFont="1" applyBorder="1"/>
    <xf numFmtId="49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5" xfId="0" applyFont="1" applyBorder="1"/>
    <xf numFmtId="49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quotePrefix="1" applyFont="1" applyBorder="1"/>
    <xf numFmtId="0" fontId="7" fillId="0" borderId="1" xfId="0" quotePrefix="1" applyFont="1" applyBorder="1"/>
    <xf numFmtId="0" fontId="7" fillId="0" borderId="4" xfId="0" applyFont="1" applyBorder="1"/>
    <xf numFmtId="0" fontId="8" fillId="0" borderId="0" xfId="0" applyFont="1"/>
    <xf numFmtId="0" fontId="2" fillId="0" borderId="0" xfId="0" applyFont="1"/>
    <xf numFmtId="0" fontId="7" fillId="0" borderId="2" xfId="0" applyFont="1" applyBorder="1"/>
    <xf numFmtId="0" fontId="7" fillId="0" borderId="5" xfId="0" applyFont="1" applyBorder="1"/>
    <xf numFmtId="0" fontId="2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9" fillId="0" borderId="0" xfId="0" applyFont="1"/>
    <xf numFmtId="0" fontId="7" fillId="2" borderId="2" xfId="0" applyFont="1" applyFill="1" applyBorder="1"/>
    <xf numFmtId="0" fontId="7" fillId="2" borderId="5" xfId="0" applyFont="1" applyFill="1" applyBorder="1"/>
    <xf numFmtId="0" fontId="8" fillId="0" borderId="0" xfId="0" applyFont="1"/>
    <xf numFmtId="0" fontId="10" fillId="0" borderId="0" xfId="0" applyFont="1"/>
    <xf numFmtId="49" fontId="4" fillId="0" borderId="0" xfId="0" applyNumberFormat="1" applyFont="1" applyAlignment="1">
      <alignment horizontal="center"/>
    </xf>
    <xf numFmtId="0" fontId="8" fillId="0" borderId="1" xfId="0" quotePrefix="1" applyFont="1" applyBorder="1"/>
    <xf numFmtId="0" fontId="1" fillId="0" borderId="2" xfId="0" applyFont="1" applyBorder="1"/>
    <xf numFmtId="0" fontId="4" fillId="0" borderId="2" xfId="0" applyFont="1" applyBorder="1"/>
    <xf numFmtId="0" fontId="9" fillId="0" borderId="2" xfId="0" applyFont="1" applyBorder="1"/>
    <xf numFmtId="49" fontId="4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0" fontId="8" fillId="0" borderId="4" xfId="0" applyFont="1" applyBorder="1"/>
    <xf numFmtId="0" fontId="1" fillId="0" borderId="5" xfId="0" applyFont="1" applyBorder="1"/>
    <xf numFmtId="0" fontId="8" fillId="0" borderId="5" xfId="0" applyFont="1" applyBorder="1"/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825B-963B-AE47-919D-FDCBECD04488}">
  <dimension ref="A1:N60"/>
  <sheetViews>
    <sheetView tabSelected="1" zoomScale="150" zoomScaleNormal="150" workbookViewId="0">
      <selection activeCell="D68" sqref="D68"/>
    </sheetView>
  </sheetViews>
  <sheetFormatPr baseColWidth="10" defaultRowHeight="16" x14ac:dyDescent="0.2"/>
  <cols>
    <col min="1" max="1" width="10.5" style="5" customWidth="1"/>
    <col min="2" max="3" width="10.83203125" style="3"/>
    <col min="4" max="4" width="6.83203125" style="5" bestFit="1" customWidth="1"/>
    <col min="5" max="5" width="3.1640625" style="4" bestFit="1" customWidth="1"/>
    <col min="6" max="6" width="6.83203125" style="4" bestFit="1" customWidth="1"/>
    <col min="7" max="7" width="10.33203125" style="3" bestFit="1" customWidth="1"/>
    <col min="8" max="9" width="10.83203125" style="5"/>
    <col min="10" max="10" width="9.33203125" style="5" bestFit="1" customWidth="1"/>
    <col min="11" max="11" width="19" style="3" bestFit="1" customWidth="1"/>
    <col min="12" max="12" width="4.83203125" style="3" bestFit="1" customWidth="1"/>
    <col min="13" max="13" width="34.5" style="3" bestFit="1" customWidth="1"/>
    <col min="14" max="16384" width="10.83203125" style="3"/>
  </cols>
  <sheetData>
    <row r="1" spans="1:10" x14ac:dyDescent="0.2">
      <c r="A1" s="2" t="s">
        <v>0</v>
      </c>
      <c r="B1" s="2"/>
      <c r="C1" s="2"/>
    </row>
    <row r="2" spans="1:10" x14ac:dyDescent="0.2">
      <c r="A2" s="2" t="s">
        <v>1</v>
      </c>
      <c r="B2" s="2"/>
      <c r="C2" s="2"/>
    </row>
    <row r="3" spans="1:10" x14ac:dyDescent="0.2">
      <c r="A3" s="2" t="s">
        <v>2</v>
      </c>
      <c r="B3" s="2"/>
      <c r="C3" s="2"/>
    </row>
    <row r="4" spans="1:10" x14ac:dyDescent="0.2">
      <c r="A4" s="5" t="s">
        <v>120</v>
      </c>
    </row>
    <row r="6" spans="1:10" x14ac:dyDescent="0.2">
      <c r="A6" s="5" t="s">
        <v>3</v>
      </c>
      <c r="B6" s="3" t="s">
        <v>4</v>
      </c>
      <c r="C6" s="3" t="s">
        <v>94</v>
      </c>
      <c r="D6" s="5" t="s">
        <v>5</v>
      </c>
      <c r="E6" s="6"/>
      <c r="F6" s="4" t="s">
        <v>117</v>
      </c>
      <c r="G6" s="3" t="s">
        <v>5</v>
      </c>
      <c r="H6" s="5" t="s">
        <v>7</v>
      </c>
      <c r="I6" s="5" t="s">
        <v>9</v>
      </c>
      <c r="J6" s="5" t="s">
        <v>10</v>
      </c>
    </row>
    <row r="7" spans="1:10" x14ac:dyDescent="0.2">
      <c r="A7" s="5" t="s">
        <v>4</v>
      </c>
      <c r="B7" s="3" t="s">
        <v>95</v>
      </c>
      <c r="D7" s="5" t="s">
        <v>6</v>
      </c>
      <c r="E7" s="6"/>
      <c r="F7" s="4" t="s">
        <v>79</v>
      </c>
      <c r="G7" s="3" t="s">
        <v>6</v>
      </c>
      <c r="H7" s="5" t="s">
        <v>8</v>
      </c>
      <c r="I7" s="5" t="s">
        <v>8</v>
      </c>
      <c r="J7" s="5" t="s">
        <v>8</v>
      </c>
    </row>
    <row r="8" spans="1:10" x14ac:dyDescent="0.2">
      <c r="D8" s="5" t="s">
        <v>79</v>
      </c>
      <c r="E8" s="6"/>
      <c r="G8" s="3" t="s">
        <v>80</v>
      </c>
    </row>
    <row r="9" spans="1:10" x14ac:dyDescent="0.2">
      <c r="E9" s="6"/>
      <c r="F9" s="6"/>
      <c r="G9" s="5"/>
    </row>
    <row r="10" spans="1:10" ht="21" x14ac:dyDescent="0.25">
      <c r="A10" s="36" t="s">
        <v>11</v>
      </c>
      <c r="B10" s="5"/>
      <c r="C10" s="5"/>
      <c r="D10" s="26" t="s">
        <v>13</v>
      </c>
      <c r="H10" s="26" t="s">
        <v>14</v>
      </c>
      <c r="I10" s="26" t="s">
        <v>15</v>
      </c>
      <c r="J10" s="26" t="s">
        <v>16</v>
      </c>
    </row>
    <row r="11" spans="1:10" x14ac:dyDescent="0.2">
      <c r="A11" s="5" t="s">
        <v>12</v>
      </c>
      <c r="B11" s="3">
        <v>500</v>
      </c>
      <c r="C11" s="3">
        <f>G11/B11</f>
        <v>0.2</v>
      </c>
      <c r="D11" s="26"/>
      <c r="E11" s="4">
        <v>64</v>
      </c>
      <c r="F11" s="4" t="s">
        <v>103</v>
      </c>
      <c r="G11" s="7">
        <f>HEX2DEC(E11)+256*HEX2DEC(E12)</f>
        <v>100</v>
      </c>
      <c r="H11" s="26"/>
      <c r="I11" s="26"/>
      <c r="J11" s="26"/>
    </row>
    <row r="12" spans="1:10" x14ac:dyDescent="0.2">
      <c r="D12" s="5" t="s">
        <v>17</v>
      </c>
      <c r="E12" s="4" t="s">
        <v>90</v>
      </c>
      <c r="G12" s="7"/>
      <c r="H12" s="5" t="s">
        <v>18</v>
      </c>
      <c r="I12" s="5" t="s">
        <v>19</v>
      </c>
      <c r="J12" s="5" t="s">
        <v>20</v>
      </c>
    </row>
    <row r="13" spans="1:10" x14ac:dyDescent="0.2">
      <c r="D13" s="26" t="s">
        <v>22</v>
      </c>
      <c r="H13" s="26" t="s">
        <v>14</v>
      </c>
      <c r="I13" s="26" t="s">
        <v>15</v>
      </c>
      <c r="J13" s="26" t="s">
        <v>16</v>
      </c>
    </row>
    <row r="14" spans="1:10" x14ac:dyDescent="0.2">
      <c r="A14" s="5" t="s">
        <v>21</v>
      </c>
      <c r="B14" s="3">
        <v>600</v>
      </c>
      <c r="C14" s="3">
        <f>G14/B14</f>
        <v>0.2</v>
      </c>
      <c r="D14" s="26"/>
      <c r="E14" s="4">
        <v>78</v>
      </c>
      <c r="F14" s="4" t="s">
        <v>104</v>
      </c>
      <c r="G14" s="7">
        <f>HEX2DEC(E14)+256*HEX2DEC(E15)</f>
        <v>120</v>
      </c>
      <c r="H14" s="26"/>
      <c r="I14" s="26"/>
      <c r="J14" s="26"/>
    </row>
    <row r="15" spans="1:10" x14ac:dyDescent="0.2">
      <c r="D15" s="5" t="s">
        <v>17</v>
      </c>
      <c r="E15" s="4" t="s">
        <v>90</v>
      </c>
      <c r="G15" s="7"/>
      <c r="H15" s="5" t="s">
        <v>18</v>
      </c>
      <c r="I15" s="5" t="s">
        <v>19</v>
      </c>
      <c r="J15" s="5" t="s">
        <v>20</v>
      </c>
    </row>
    <row r="16" spans="1:10" x14ac:dyDescent="0.2">
      <c r="D16" s="26" t="s">
        <v>24</v>
      </c>
      <c r="H16" s="26" t="s">
        <v>14</v>
      </c>
      <c r="I16" s="26" t="s">
        <v>15</v>
      </c>
      <c r="J16" s="26" t="s">
        <v>16</v>
      </c>
    </row>
    <row r="17" spans="1:14" x14ac:dyDescent="0.2">
      <c r="A17" s="5" t="s">
        <v>23</v>
      </c>
      <c r="B17" s="3">
        <v>800</v>
      </c>
      <c r="C17" s="3">
        <f>G17/B17</f>
        <v>0.2</v>
      </c>
      <c r="D17" s="26"/>
      <c r="E17" s="4" t="s">
        <v>81</v>
      </c>
      <c r="F17" s="4" t="s">
        <v>105</v>
      </c>
      <c r="G17" s="7">
        <f>HEX2DEC(E17)+256*HEX2DEC(E18)</f>
        <v>160</v>
      </c>
      <c r="H17" s="26"/>
      <c r="I17" s="26"/>
      <c r="J17" s="26"/>
    </row>
    <row r="18" spans="1:14" x14ac:dyDescent="0.2">
      <c r="D18" s="5" t="s">
        <v>17</v>
      </c>
      <c r="E18" s="4" t="s">
        <v>90</v>
      </c>
      <c r="G18" s="7"/>
      <c r="H18" s="5" t="s">
        <v>18</v>
      </c>
      <c r="I18" s="5" t="s">
        <v>19</v>
      </c>
      <c r="J18" s="5" t="s">
        <v>20</v>
      </c>
    </row>
    <row r="20" spans="1:14" x14ac:dyDescent="0.2">
      <c r="A20" s="5" t="s">
        <v>25</v>
      </c>
      <c r="B20" s="3">
        <v>1000</v>
      </c>
      <c r="C20" s="3">
        <f>G20/B20</f>
        <v>0.2</v>
      </c>
      <c r="D20" s="5" t="s">
        <v>26</v>
      </c>
      <c r="E20" s="4" t="s">
        <v>82</v>
      </c>
      <c r="F20" s="4" t="s">
        <v>106</v>
      </c>
      <c r="G20" s="7">
        <f>HEX2DEC(E20)+256*HEX2DEC(E21)</f>
        <v>200</v>
      </c>
      <c r="H20" s="5" t="s">
        <v>14</v>
      </c>
      <c r="I20" s="5" t="s">
        <v>15</v>
      </c>
      <c r="J20" s="5" t="s">
        <v>16</v>
      </c>
    </row>
    <row r="21" spans="1:14" x14ac:dyDescent="0.2">
      <c r="D21" s="5" t="s">
        <v>17</v>
      </c>
      <c r="E21" s="4" t="s">
        <v>90</v>
      </c>
      <c r="G21" s="7"/>
      <c r="H21" s="5" t="s">
        <v>18</v>
      </c>
      <c r="I21" s="5" t="s">
        <v>19</v>
      </c>
      <c r="J21" s="5" t="s">
        <v>20</v>
      </c>
    </row>
    <row r="23" spans="1:14" x14ac:dyDescent="0.2">
      <c r="A23" s="23" t="s">
        <v>96</v>
      </c>
      <c r="B23" s="15">
        <v>1700</v>
      </c>
      <c r="C23" s="15">
        <f>G23/B23</f>
        <v>0.2</v>
      </c>
      <c r="D23" s="33" t="s">
        <v>101</v>
      </c>
      <c r="E23" s="16" t="s">
        <v>100</v>
      </c>
      <c r="F23" s="16"/>
      <c r="G23" s="17">
        <v>340</v>
      </c>
      <c r="H23" s="27" t="s">
        <v>14</v>
      </c>
      <c r="I23" s="27" t="s">
        <v>15</v>
      </c>
      <c r="J23" s="27" t="s">
        <v>16</v>
      </c>
      <c r="K23" s="15" t="s">
        <v>98</v>
      </c>
      <c r="L23" s="15">
        <f>1700*0.2</f>
        <v>340</v>
      </c>
      <c r="M23" s="18" t="s">
        <v>119</v>
      </c>
    </row>
    <row r="24" spans="1:14" x14ac:dyDescent="0.2">
      <c r="A24" s="24"/>
      <c r="B24" s="19"/>
      <c r="C24" s="19"/>
      <c r="D24" s="34" t="s">
        <v>48</v>
      </c>
      <c r="E24" s="20" t="s">
        <v>91</v>
      </c>
      <c r="F24" s="20"/>
      <c r="G24" s="21"/>
      <c r="H24" s="28" t="s">
        <v>18</v>
      </c>
      <c r="I24" s="28" t="s">
        <v>19</v>
      </c>
      <c r="J24" s="28" t="s">
        <v>20</v>
      </c>
      <c r="K24" s="19" t="s">
        <v>99</v>
      </c>
      <c r="L24" s="19" t="str">
        <f>DEC2HEX(L23)</f>
        <v>154</v>
      </c>
      <c r="M24" s="22" t="s">
        <v>102</v>
      </c>
    </row>
    <row r="25" spans="1:14" x14ac:dyDescent="0.2">
      <c r="H25" s="29"/>
      <c r="I25" s="29"/>
      <c r="J25" s="29"/>
    </row>
    <row r="26" spans="1:14" s="1" customFormat="1" x14ac:dyDescent="0.2">
      <c r="A26" s="25" t="s">
        <v>27</v>
      </c>
      <c r="B26" s="1">
        <v>-500</v>
      </c>
      <c r="C26" s="11">
        <f>G26/B26</f>
        <v>0.2</v>
      </c>
      <c r="D26" s="31" t="s">
        <v>28</v>
      </c>
      <c r="E26" s="37" t="s">
        <v>83</v>
      </c>
      <c r="F26" s="8" t="s">
        <v>107</v>
      </c>
      <c r="G26" s="9">
        <f>MOD(HEX2DEC(F26)+2^15,2^16)-2^15</f>
        <v>-100</v>
      </c>
      <c r="H26" s="30" t="s">
        <v>29</v>
      </c>
      <c r="I26" s="30" t="s">
        <v>30</v>
      </c>
      <c r="J26" s="30" t="s">
        <v>31</v>
      </c>
    </row>
    <row r="27" spans="1:14" s="1" customFormat="1" x14ac:dyDescent="0.2">
      <c r="A27" s="25"/>
      <c r="C27" s="11"/>
      <c r="D27" s="31" t="s">
        <v>32</v>
      </c>
      <c r="E27" s="37" t="s">
        <v>84</v>
      </c>
      <c r="F27" s="8"/>
      <c r="G27" s="10" t="e">
        <f>MOD(HEX2DEC(#REF!)+2^15,2^16)-2^15</f>
        <v>#REF!</v>
      </c>
      <c r="H27" s="31" t="s">
        <v>33</v>
      </c>
      <c r="I27" s="31" t="s">
        <v>34</v>
      </c>
      <c r="J27" s="31" t="s">
        <v>35</v>
      </c>
    </row>
    <row r="28" spans="1:14" s="1" customFormat="1" x14ac:dyDescent="0.2">
      <c r="A28" s="25"/>
      <c r="C28" s="11"/>
      <c r="D28" s="32" t="s">
        <v>37</v>
      </c>
      <c r="E28" s="37"/>
      <c r="F28" s="8"/>
      <c r="H28" s="32" t="s">
        <v>29</v>
      </c>
      <c r="I28" s="32" t="s">
        <v>30</v>
      </c>
      <c r="J28" s="32" t="s">
        <v>31</v>
      </c>
    </row>
    <row r="29" spans="1:14" s="1" customFormat="1" ht="17" x14ac:dyDescent="0.2">
      <c r="A29" s="25" t="s">
        <v>36</v>
      </c>
      <c r="B29" s="1">
        <v>-600</v>
      </c>
      <c r="C29" s="11">
        <f>G29/B29</f>
        <v>0.2</v>
      </c>
      <c r="D29" s="32"/>
      <c r="E29" s="37">
        <v>88</v>
      </c>
      <c r="F29" s="8" t="s">
        <v>108</v>
      </c>
      <c r="G29" s="9">
        <f>MOD(HEX2DEC(F29)+2^15,2^16)-2^15</f>
        <v>-120</v>
      </c>
      <c r="H29" s="32"/>
      <c r="I29" s="32"/>
      <c r="J29" s="32"/>
      <c r="N29" s="12"/>
    </row>
    <row r="30" spans="1:14" s="1" customFormat="1" x14ac:dyDescent="0.2">
      <c r="A30" s="25"/>
      <c r="C30" s="11"/>
      <c r="D30" s="31" t="s">
        <v>32</v>
      </c>
      <c r="E30" s="37" t="s">
        <v>84</v>
      </c>
      <c r="F30" s="8"/>
      <c r="G30" s="10" t="e">
        <f>MOD(HEX2DEC(#REF!)+2^15,2^16)-2^15</f>
        <v>#REF!</v>
      </c>
      <c r="H30" s="31" t="s">
        <v>33</v>
      </c>
      <c r="I30" s="31" t="s">
        <v>34</v>
      </c>
      <c r="J30" s="31" t="s">
        <v>35</v>
      </c>
    </row>
    <row r="31" spans="1:14" s="1" customFormat="1" x14ac:dyDescent="0.2">
      <c r="A31" s="25"/>
      <c r="C31" s="11"/>
      <c r="D31" s="32" t="s">
        <v>39</v>
      </c>
      <c r="E31" s="37"/>
      <c r="F31" s="8"/>
      <c r="H31" s="32" t="s">
        <v>29</v>
      </c>
      <c r="I31" s="32" t="s">
        <v>30</v>
      </c>
      <c r="J31" s="32" t="s">
        <v>31</v>
      </c>
    </row>
    <row r="32" spans="1:14" s="1" customFormat="1" x14ac:dyDescent="0.2">
      <c r="A32" s="25" t="s">
        <v>38</v>
      </c>
      <c r="B32" s="1">
        <v>-800</v>
      </c>
      <c r="C32" s="11">
        <f>G32/B32</f>
        <v>0.2</v>
      </c>
      <c r="D32" s="32"/>
      <c r="E32" s="37">
        <v>60</v>
      </c>
      <c r="F32" s="8" t="s">
        <v>109</v>
      </c>
      <c r="G32" s="9">
        <f>MOD(HEX2DEC(F32)+2^15,2^16)-2^15</f>
        <v>-160</v>
      </c>
      <c r="H32" s="32"/>
      <c r="I32" s="32"/>
      <c r="J32" s="32"/>
    </row>
    <row r="33" spans="1:13" s="1" customFormat="1" x14ac:dyDescent="0.2">
      <c r="A33" s="25"/>
      <c r="C33" s="11"/>
      <c r="D33" s="31" t="s">
        <v>32</v>
      </c>
      <c r="E33" s="37" t="s">
        <v>84</v>
      </c>
      <c r="F33" s="8"/>
      <c r="G33" s="10" t="e">
        <f>MOD(HEX2DEC(#REF!)+2^15,2^16)-2^15</f>
        <v>#REF!</v>
      </c>
      <c r="H33" s="31" t="s">
        <v>33</v>
      </c>
      <c r="I33" s="31" t="s">
        <v>34</v>
      </c>
      <c r="J33" s="31" t="s">
        <v>35</v>
      </c>
    </row>
    <row r="34" spans="1:13" s="1" customFormat="1" x14ac:dyDescent="0.2">
      <c r="A34" s="25"/>
      <c r="C34" s="11"/>
      <c r="D34" s="32" t="s">
        <v>41</v>
      </c>
      <c r="E34" s="37"/>
      <c r="F34" s="8"/>
      <c r="H34" s="32" t="s">
        <v>29</v>
      </c>
      <c r="I34" s="32" t="s">
        <v>30</v>
      </c>
      <c r="J34" s="32" t="s">
        <v>31</v>
      </c>
    </row>
    <row r="35" spans="1:13" s="1" customFormat="1" x14ac:dyDescent="0.2">
      <c r="A35" s="25" t="s">
        <v>40</v>
      </c>
      <c r="B35" s="1">
        <v>-1000</v>
      </c>
      <c r="C35" s="11">
        <f>G35/B35</f>
        <v>0.2</v>
      </c>
      <c r="D35" s="32"/>
      <c r="E35" s="37">
        <v>38</v>
      </c>
      <c r="F35" s="8" t="s">
        <v>110</v>
      </c>
      <c r="G35" s="9">
        <f>MOD(HEX2DEC(F35)+2^15,2^16)-2^15</f>
        <v>-200</v>
      </c>
      <c r="H35" s="32"/>
      <c r="I35" s="32"/>
      <c r="J35" s="32"/>
    </row>
    <row r="36" spans="1:13" s="1" customFormat="1" x14ac:dyDescent="0.2">
      <c r="A36" s="25"/>
      <c r="C36" s="11"/>
      <c r="D36" s="31" t="s">
        <v>32</v>
      </c>
      <c r="E36" s="37" t="s">
        <v>84</v>
      </c>
      <c r="F36" s="8"/>
      <c r="G36" s="10" t="e">
        <f>MOD(HEX2DEC(#REF!)+2^15,2^16)-2^15</f>
        <v>#REF!</v>
      </c>
      <c r="H36" s="31" t="s">
        <v>33</v>
      </c>
      <c r="I36" s="31" t="s">
        <v>34</v>
      </c>
      <c r="J36" s="31" t="s">
        <v>35</v>
      </c>
    </row>
    <row r="37" spans="1:13" s="1" customFormat="1" x14ac:dyDescent="0.2">
      <c r="A37" s="25"/>
      <c r="C37" s="11"/>
      <c r="D37" s="31"/>
      <c r="E37" s="37"/>
      <c r="F37" s="8"/>
      <c r="G37" s="13"/>
    </row>
    <row r="38" spans="1:13" s="1" customFormat="1" x14ac:dyDescent="0.2">
      <c r="A38" s="38" t="s">
        <v>97</v>
      </c>
      <c r="B38" s="39">
        <v>-1700</v>
      </c>
      <c r="C38" s="40">
        <v>0.2</v>
      </c>
      <c r="D38" s="41"/>
      <c r="E38" s="42"/>
      <c r="F38" s="43"/>
      <c r="G38" s="44">
        <f>MOD(HEX2DEC(F38)+2^15,2^16)-2^15</f>
        <v>0</v>
      </c>
      <c r="H38" s="41" t="s">
        <v>29</v>
      </c>
      <c r="I38" s="41" t="s">
        <v>30</v>
      </c>
      <c r="J38" s="41" t="s">
        <v>31</v>
      </c>
      <c r="K38" s="39" t="s">
        <v>118</v>
      </c>
      <c r="L38" s="39">
        <f>B38*C38</f>
        <v>-340</v>
      </c>
      <c r="M38" s="45" t="s">
        <v>119</v>
      </c>
    </row>
    <row r="39" spans="1:13" s="1" customFormat="1" x14ac:dyDescent="0.2">
      <c r="A39" s="46"/>
      <c r="B39" s="47"/>
      <c r="C39" s="47"/>
      <c r="D39" s="48"/>
      <c r="E39" s="49"/>
      <c r="F39" s="49"/>
      <c r="G39" s="50" t="e">
        <f>MOD(HEX2DEC(#REF!)+2^15,2^16)-2^15</f>
        <v>#REF!</v>
      </c>
      <c r="H39" s="51" t="s">
        <v>33</v>
      </c>
      <c r="I39" s="51" t="s">
        <v>34</v>
      </c>
      <c r="J39" s="51" t="s">
        <v>35</v>
      </c>
      <c r="K39" s="48" t="s">
        <v>121</v>
      </c>
      <c r="L39" s="47"/>
      <c r="M39" s="52"/>
    </row>
    <row r="40" spans="1:13" s="1" customFormat="1" x14ac:dyDescent="0.2">
      <c r="A40" s="25"/>
      <c r="D40" s="25"/>
      <c r="E40" s="8"/>
      <c r="F40" s="8"/>
      <c r="G40" s="13"/>
      <c r="H40" s="5"/>
      <c r="I40" s="5"/>
      <c r="J40" s="5"/>
    </row>
    <row r="41" spans="1:13" x14ac:dyDescent="0.2">
      <c r="G41" s="14"/>
    </row>
    <row r="42" spans="1:13" ht="21" x14ac:dyDescent="0.25">
      <c r="A42" s="36" t="s">
        <v>42</v>
      </c>
      <c r="B42" s="5"/>
      <c r="C42" s="5"/>
      <c r="D42" s="26" t="s">
        <v>44</v>
      </c>
    </row>
    <row r="43" spans="1:13" x14ac:dyDescent="0.2">
      <c r="A43" s="5" t="s">
        <v>43</v>
      </c>
      <c r="B43" s="3">
        <v>1600</v>
      </c>
      <c r="C43" s="3">
        <f>G43/B43</f>
        <v>0.2</v>
      </c>
      <c r="D43" s="26"/>
      <c r="E43" s="4">
        <v>40</v>
      </c>
      <c r="F43" s="4" t="s">
        <v>111</v>
      </c>
      <c r="G43" s="7">
        <f>HEX2DEC(E43)+256*HEX2DEC(E44)</f>
        <v>320</v>
      </c>
      <c r="H43" s="5" t="s">
        <v>49</v>
      </c>
      <c r="I43" s="5" t="s">
        <v>50</v>
      </c>
      <c r="J43" s="5" t="s">
        <v>51</v>
      </c>
    </row>
    <row r="44" spans="1:13" x14ac:dyDescent="0.2">
      <c r="D44" s="5" t="s">
        <v>48</v>
      </c>
      <c r="E44" s="4" t="s">
        <v>91</v>
      </c>
      <c r="G44" s="7"/>
      <c r="H44" s="26" t="s">
        <v>45</v>
      </c>
      <c r="I44" s="26" t="s">
        <v>46</v>
      </c>
      <c r="J44" s="26" t="s">
        <v>47</v>
      </c>
    </row>
    <row r="45" spans="1:13" x14ac:dyDescent="0.2">
      <c r="D45" s="26" t="s">
        <v>53</v>
      </c>
      <c r="H45" s="26"/>
      <c r="I45" s="26"/>
      <c r="J45" s="26"/>
    </row>
    <row r="46" spans="1:13" x14ac:dyDescent="0.2">
      <c r="A46" s="5" t="s">
        <v>52</v>
      </c>
      <c r="B46" s="3">
        <v>1200</v>
      </c>
      <c r="C46" s="3">
        <f>G46/B46</f>
        <v>0.2</v>
      </c>
      <c r="D46" s="26"/>
      <c r="E46" s="4" t="s">
        <v>85</v>
      </c>
      <c r="F46" s="4" t="s">
        <v>112</v>
      </c>
      <c r="G46" s="7">
        <f>HEX2DEC(E46)+256*HEX2DEC(E47)</f>
        <v>240</v>
      </c>
      <c r="H46" s="5" t="s">
        <v>49</v>
      </c>
      <c r="I46" s="5" t="s">
        <v>50</v>
      </c>
      <c r="J46" s="5" t="s">
        <v>51</v>
      </c>
    </row>
    <row r="47" spans="1:13" x14ac:dyDescent="0.2">
      <c r="D47" s="5" t="s">
        <v>17</v>
      </c>
      <c r="E47" s="4" t="s">
        <v>90</v>
      </c>
      <c r="G47" s="7"/>
    </row>
    <row r="48" spans="1:13" x14ac:dyDescent="0.2">
      <c r="H48" s="26" t="s">
        <v>57</v>
      </c>
      <c r="I48" s="26" t="s">
        <v>58</v>
      </c>
      <c r="J48" s="26" t="s">
        <v>59</v>
      </c>
    </row>
    <row r="49" spans="1:10" ht="21" x14ac:dyDescent="0.25">
      <c r="A49" s="36" t="s">
        <v>54</v>
      </c>
      <c r="B49" s="5"/>
      <c r="C49" s="5"/>
      <c r="D49" s="26" t="s">
        <v>56</v>
      </c>
      <c r="H49" s="26"/>
      <c r="I49" s="26"/>
      <c r="J49" s="26"/>
    </row>
    <row r="50" spans="1:10" x14ac:dyDescent="0.2">
      <c r="A50" s="5" t="s">
        <v>55</v>
      </c>
      <c r="B50" s="3">
        <v>5000</v>
      </c>
      <c r="C50" s="3">
        <f>G50/B50</f>
        <v>0.2</v>
      </c>
      <c r="D50" s="26"/>
      <c r="E50" s="4" t="s">
        <v>86</v>
      </c>
      <c r="F50" s="4" t="s">
        <v>113</v>
      </c>
      <c r="G50" s="7">
        <f>HEX2DEC(E50)+256*HEX2DEC(E51)</f>
        <v>1000</v>
      </c>
      <c r="H50" s="5" t="s">
        <v>61</v>
      </c>
      <c r="I50" s="5" t="s">
        <v>62</v>
      </c>
      <c r="J50" s="5" t="s">
        <v>63</v>
      </c>
    </row>
    <row r="51" spans="1:10" x14ac:dyDescent="0.2">
      <c r="D51" s="5" t="s">
        <v>60</v>
      </c>
      <c r="E51" s="4" t="s">
        <v>92</v>
      </c>
      <c r="G51" s="7"/>
      <c r="H51" s="26" t="s">
        <v>57</v>
      </c>
      <c r="I51" s="26" t="s">
        <v>58</v>
      </c>
      <c r="J51" s="26" t="s">
        <v>59</v>
      </c>
    </row>
    <row r="52" spans="1:10" x14ac:dyDescent="0.2">
      <c r="D52" s="26" t="s">
        <v>65</v>
      </c>
      <c r="H52" s="26"/>
      <c r="I52" s="26"/>
      <c r="J52" s="26"/>
    </row>
    <row r="53" spans="1:10" x14ac:dyDescent="0.2">
      <c r="A53" s="5" t="s">
        <v>64</v>
      </c>
      <c r="B53" s="3">
        <v>3000</v>
      </c>
      <c r="C53" s="3">
        <f>G53/B53</f>
        <v>0.2</v>
      </c>
      <c r="D53" s="26"/>
      <c r="E53" s="4">
        <v>58</v>
      </c>
      <c r="F53" s="4" t="s">
        <v>114</v>
      </c>
      <c r="G53" s="7">
        <f>HEX2DEC(E53)+256*HEX2DEC(E54)</f>
        <v>600</v>
      </c>
      <c r="H53" s="5" t="s">
        <v>61</v>
      </c>
      <c r="I53" s="5" t="s">
        <v>62</v>
      </c>
      <c r="J53" s="5" t="s">
        <v>63</v>
      </c>
    </row>
    <row r="54" spans="1:10" x14ac:dyDescent="0.2">
      <c r="D54" s="5" t="s">
        <v>66</v>
      </c>
      <c r="E54" s="4" t="s">
        <v>93</v>
      </c>
      <c r="G54" s="7"/>
      <c r="H54" s="32" t="s">
        <v>69</v>
      </c>
      <c r="I54" s="32" t="s">
        <v>70</v>
      </c>
      <c r="J54" s="32" t="s">
        <v>71</v>
      </c>
    </row>
    <row r="55" spans="1:10" x14ac:dyDescent="0.2">
      <c r="D55" s="35" t="s">
        <v>68</v>
      </c>
      <c r="H55" s="32"/>
      <c r="I55" s="32"/>
      <c r="J55" s="32"/>
    </row>
    <row r="56" spans="1:10" s="1" customFormat="1" x14ac:dyDescent="0.2">
      <c r="A56" s="25" t="s">
        <v>67</v>
      </c>
      <c r="B56" s="1">
        <v>-5000</v>
      </c>
      <c r="D56" s="35"/>
      <c r="E56" s="8">
        <v>18</v>
      </c>
      <c r="F56" s="8" t="s">
        <v>115</v>
      </c>
      <c r="G56" s="9">
        <f>MOD(HEX2DEC(F56)+2^15,2^16)-2^15</f>
        <v>-1000</v>
      </c>
      <c r="H56" s="31" t="s">
        <v>73</v>
      </c>
      <c r="I56" s="31" t="s">
        <v>74</v>
      </c>
      <c r="J56" s="31" t="s">
        <v>75</v>
      </c>
    </row>
    <row r="57" spans="1:10" s="1" customFormat="1" x14ac:dyDescent="0.2">
      <c r="A57" s="25"/>
      <c r="D57" s="25" t="s">
        <v>72</v>
      </c>
      <c r="E57" s="8" t="s">
        <v>87</v>
      </c>
      <c r="F57" s="8"/>
      <c r="G57" s="10" t="e">
        <f>MOD(HEX2DEC(#REF!)+2^15,2^16)-2^15</f>
        <v>#REF!</v>
      </c>
      <c r="H57" s="32" t="s">
        <v>69</v>
      </c>
      <c r="I57" s="32" t="s">
        <v>70</v>
      </c>
      <c r="J57" s="32" t="s">
        <v>71</v>
      </c>
    </row>
    <row r="58" spans="1:10" s="1" customFormat="1" x14ac:dyDescent="0.2">
      <c r="A58" s="25"/>
      <c r="D58" s="35" t="s">
        <v>77</v>
      </c>
      <c r="E58" s="8"/>
      <c r="F58" s="8"/>
      <c r="H58" s="32"/>
      <c r="I58" s="32"/>
      <c r="J58" s="32"/>
    </row>
    <row r="59" spans="1:10" s="1" customFormat="1" x14ac:dyDescent="0.2">
      <c r="A59" s="25" t="s">
        <v>76</v>
      </c>
      <c r="B59" s="1">
        <v>-3000</v>
      </c>
      <c r="D59" s="35"/>
      <c r="E59" s="8" t="s">
        <v>88</v>
      </c>
      <c r="F59" s="8" t="s">
        <v>116</v>
      </c>
      <c r="G59" s="9">
        <f>MOD(HEX2DEC(F59)+2^15,2^16)-2^15</f>
        <v>-600</v>
      </c>
      <c r="H59" s="31" t="s">
        <v>73</v>
      </c>
      <c r="I59" s="31" t="s">
        <v>74</v>
      </c>
      <c r="J59" s="31" t="s">
        <v>75</v>
      </c>
    </row>
    <row r="60" spans="1:10" s="1" customFormat="1" x14ac:dyDescent="0.2">
      <c r="A60" s="25"/>
      <c r="D60" s="25" t="s">
        <v>78</v>
      </c>
      <c r="E60" s="8" t="s">
        <v>89</v>
      </c>
      <c r="F60" s="8"/>
      <c r="G60" s="10" t="e">
        <f>MOD(HEX2DEC(#REF!)+2^15,2^16)-2^15</f>
        <v>#REF!</v>
      </c>
      <c r="H60" s="5"/>
      <c r="I60" s="5"/>
      <c r="J60" s="5"/>
    </row>
  </sheetData>
  <mergeCells count="61">
    <mergeCell ref="G20:G21"/>
    <mergeCell ref="G26:G27"/>
    <mergeCell ref="G29:G30"/>
    <mergeCell ref="G32:G33"/>
    <mergeCell ref="G35:G36"/>
    <mergeCell ref="G43:G44"/>
    <mergeCell ref="G23:G24"/>
    <mergeCell ref="G38:G39"/>
    <mergeCell ref="D55:D56"/>
    <mergeCell ref="H54:H55"/>
    <mergeCell ref="I54:I55"/>
    <mergeCell ref="J54:J55"/>
    <mergeCell ref="D58:D59"/>
    <mergeCell ref="H57:H58"/>
    <mergeCell ref="I57:I58"/>
    <mergeCell ref="J57:J58"/>
    <mergeCell ref="G56:G57"/>
    <mergeCell ref="G59:G60"/>
    <mergeCell ref="D49:D50"/>
    <mergeCell ref="H48:H49"/>
    <mergeCell ref="I48:I49"/>
    <mergeCell ref="J48:J49"/>
    <mergeCell ref="D52:D53"/>
    <mergeCell ref="H51:H52"/>
    <mergeCell ref="I51:I52"/>
    <mergeCell ref="J51:J52"/>
    <mergeCell ref="G50:G51"/>
    <mergeCell ref="G53:G54"/>
    <mergeCell ref="D42:D43"/>
    <mergeCell ref="D45:D46"/>
    <mergeCell ref="H44:H45"/>
    <mergeCell ref="I44:I45"/>
    <mergeCell ref="J44:J45"/>
    <mergeCell ref="G46:G47"/>
    <mergeCell ref="D31:D32"/>
    <mergeCell ref="H31:H32"/>
    <mergeCell ref="I31:I32"/>
    <mergeCell ref="J31:J32"/>
    <mergeCell ref="D34:D35"/>
    <mergeCell ref="H34:H35"/>
    <mergeCell ref="I34:I35"/>
    <mergeCell ref="J34:J35"/>
    <mergeCell ref="D28:D29"/>
    <mergeCell ref="H28:H29"/>
    <mergeCell ref="I28:I29"/>
    <mergeCell ref="J28:J29"/>
    <mergeCell ref="D16:D17"/>
    <mergeCell ref="H16:H17"/>
    <mergeCell ref="I16:I17"/>
    <mergeCell ref="J16:J17"/>
    <mergeCell ref="G17:G18"/>
    <mergeCell ref="D10:D11"/>
    <mergeCell ref="H10:H11"/>
    <mergeCell ref="I10:I11"/>
    <mergeCell ref="J10:J11"/>
    <mergeCell ref="D13:D14"/>
    <mergeCell ref="H13:H14"/>
    <mergeCell ref="I13:I14"/>
    <mergeCell ref="J13:J14"/>
    <mergeCell ref="G11:G12"/>
    <mergeCell ref="G14:G1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2021-07-14T02:22:49Z</dcterms:created>
  <dcterms:modified xsi:type="dcterms:W3CDTF">2021-07-15T02:20:12Z</dcterms:modified>
</cp:coreProperties>
</file>